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3_ncr:1_{2B3F11C6-C44C-4BF0-B8C2-5F406C89C08A}" xr6:coauthVersionLast="36" xr6:coauthVersionMax="36" xr10:uidLastSave="{00000000-0000-0000-0000-000000000000}"/>
  <bookViews>
    <workbookView xWindow="0" yWindow="0" windowWidth="14370" windowHeight="3450" xr2:uid="{00000000-000D-0000-FFFF-FFFF00000000}"/>
  </bookViews>
  <sheets>
    <sheet name="Solop 18C1 14.9.2018 (5)" sheetId="16" r:id="rId1"/>
    <sheet name="Solop 18C1 07.9.2018 (4)" sheetId="15" r:id="rId2"/>
    <sheet name="Solop 18C1 04.9.2018 (3)" sheetId="14" r:id="rId3"/>
    <sheet name="Solop 18C1 23.8.2018 (2)" sheetId="13" r:id="rId4"/>
    <sheet name="Solop 18C1 20.8.2018" sheetId="12" r:id="rId5"/>
    <sheet name="Solop 18C1 (2)" sheetId="11" r:id="rId6"/>
  </sheets>
  <definedNames>
    <definedName name="_xlnm.Print_Titles" localSheetId="5">'Solop 18C1 (2)'!$8:$8</definedName>
    <definedName name="_xlnm.Print_Titles" localSheetId="2">'Solop 18C1 04.9.2018 (3)'!$8:$8</definedName>
    <definedName name="_xlnm.Print_Titles" localSheetId="1">'Solop 18C1 07.9.2018 (4)'!$8:$8</definedName>
    <definedName name="_xlnm.Print_Titles" localSheetId="0">'Solop 18C1 14.9.2018 (5)'!$8:$8</definedName>
    <definedName name="_xlnm.Print_Titles" localSheetId="4">'Solop 18C1 20.8.2018'!$8:$8</definedName>
    <definedName name="_xlnm.Print_Titles" localSheetId="3">'Solop 18C1 23.8.2018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6" l="1"/>
  <c r="J57" i="16"/>
  <c r="I57" i="16"/>
  <c r="H57" i="16"/>
  <c r="G57" i="16"/>
  <c r="F57" i="16"/>
  <c r="E57" i="16"/>
  <c r="C57" i="16"/>
  <c r="J52" i="16"/>
  <c r="I52" i="16"/>
  <c r="H52" i="16"/>
  <c r="F52" i="16"/>
  <c r="E52" i="16"/>
  <c r="C52" i="16"/>
  <c r="M46" i="16"/>
  <c r="J44" i="16"/>
  <c r="I44" i="16"/>
  <c r="H44" i="16"/>
  <c r="F44" i="16"/>
  <c r="E44" i="16"/>
  <c r="C44" i="16"/>
  <c r="M42" i="16"/>
  <c r="J38" i="16"/>
  <c r="I38" i="16"/>
  <c r="H38" i="16"/>
  <c r="H58" i="16" s="1"/>
  <c r="F38" i="16"/>
  <c r="E38" i="16"/>
  <c r="C38" i="16"/>
  <c r="M37" i="16"/>
  <c r="J35" i="16"/>
  <c r="I35" i="16"/>
  <c r="H35" i="16"/>
  <c r="F35" i="16"/>
  <c r="E35" i="16"/>
  <c r="C35" i="16"/>
  <c r="M31" i="16"/>
  <c r="J29" i="16"/>
  <c r="I29" i="16"/>
  <c r="H29" i="16"/>
  <c r="F29" i="16"/>
  <c r="E29" i="16"/>
  <c r="C29" i="16"/>
  <c r="I21" i="16"/>
  <c r="H21" i="16"/>
  <c r="G21" i="16"/>
  <c r="F21" i="16"/>
  <c r="E21" i="16"/>
  <c r="J18" i="16"/>
  <c r="J58" i="16" s="1"/>
  <c r="I18" i="16"/>
  <c r="H18" i="16"/>
  <c r="F18" i="16"/>
  <c r="F58" i="16" s="1"/>
  <c r="E18" i="16"/>
  <c r="E58" i="16" s="1"/>
  <c r="C18" i="16"/>
  <c r="C58" i="16" s="1"/>
  <c r="I58" i="16" l="1"/>
  <c r="J57" i="15"/>
  <c r="I57" i="15"/>
  <c r="H57" i="15"/>
  <c r="G57" i="15"/>
  <c r="F57" i="15"/>
  <c r="E57" i="15"/>
  <c r="C57" i="15"/>
  <c r="J52" i="15"/>
  <c r="I52" i="15"/>
  <c r="H52" i="15"/>
  <c r="F52" i="15"/>
  <c r="E52" i="15"/>
  <c r="C52" i="15"/>
  <c r="M50" i="15"/>
  <c r="M46" i="15"/>
  <c r="J44" i="15"/>
  <c r="I44" i="15"/>
  <c r="H44" i="15"/>
  <c r="F44" i="15"/>
  <c r="E44" i="15"/>
  <c r="C44" i="15"/>
  <c r="M42" i="15"/>
  <c r="J38" i="15"/>
  <c r="I38" i="15"/>
  <c r="H38" i="15"/>
  <c r="F38" i="15"/>
  <c r="E38" i="15"/>
  <c r="C38" i="15"/>
  <c r="C58" i="15" s="1"/>
  <c r="M37" i="15"/>
  <c r="J35" i="15"/>
  <c r="I35" i="15"/>
  <c r="H35" i="15"/>
  <c r="F35" i="15"/>
  <c r="E35" i="15"/>
  <c r="C35" i="15"/>
  <c r="M31" i="15"/>
  <c r="J29" i="15"/>
  <c r="I29" i="15"/>
  <c r="H29" i="15"/>
  <c r="F29" i="15"/>
  <c r="E29" i="15"/>
  <c r="C29" i="15"/>
  <c r="I21" i="15"/>
  <c r="H21" i="15"/>
  <c r="G21" i="15"/>
  <c r="F21" i="15"/>
  <c r="E21" i="15"/>
  <c r="J18" i="15"/>
  <c r="J58" i="15" s="1"/>
  <c r="I18" i="15"/>
  <c r="H18" i="15"/>
  <c r="H58" i="15" s="1"/>
  <c r="F18" i="15"/>
  <c r="F58" i="15" s="1"/>
  <c r="E18" i="15"/>
  <c r="E58" i="15" s="1"/>
  <c r="C18" i="15"/>
  <c r="I58" i="15" l="1"/>
  <c r="J57" i="14"/>
  <c r="I57" i="14"/>
  <c r="H57" i="14"/>
  <c r="G57" i="14"/>
  <c r="F57" i="14"/>
  <c r="E57" i="14"/>
  <c r="C57" i="14"/>
  <c r="J52" i="14"/>
  <c r="I52" i="14"/>
  <c r="H52" i="14"/>
  <c r="F52" i="14"/>
  <c r="E52" i="14"/>
  <c r="C52" i="14"/>
  <c r="M50" i="14"/>
  <c r="M46" i="14"/>
  <c r="J44" i="14"/>
  <c r="I44" i="14"/>
  <c r="H44" i="14"/>
  <c r="F44" i="14"/>
  <c r="E44" i="14"/>
  <c r="C44" i="14"/>
  <c r="M42" i="14"/>
  <c r="J38" i="14"/>
  <c r="I38" i="14"/>
  <c r="H38" i="14"/>
  <c r="F38" i="14"/>
  <c r="F58" i="14" s="1"/>
  <c r="E38" i="14"/>
  <c r="C38" i="14"/>
  <c r="M37" i="14"/>
  <c r="J35" i="14"/>
  <c r="I35" i="14"/>
  <c r="H35" i="14"/>
  <c r="F35" i="14"/>
  <c r="E35" i="14"/>
  <c r="C35" i="14"/>
  <c r="M31" i="14"/>
  <c r="J29" i="14"/>
  <c r="I29" i="14"/>
  <c r="H29" i="14"/>
  <c r="F29" i="14"/>
  <c r="E29" i="14"/>
  <c r="C29" i="14"/>
  <c r="I21" i="14"/>
  <c r="H21" i="14"/>
  <c r="G21" i="14"/>
  <c r="F21" i="14"/>
  <c r="E21" i="14"/>
  <c r="J18" i="14"/>
  <c r="J58" i="14" s="1"/>
  <c r="I18" i="14"/>
  <c r="H18" i="14"/>
  <c r="F18" i="14"/>
  <c r="E18" i="14"/>
  <c r="E58" i="14" s="1"/>
  <c r="C18" i="14"/>
  <c r="C58" i="14" s="1"/>
  <c r="H58" i="14" l="1"/>
  <c r="I58" i="14"/>
  <c r="J57" i="13"/>
  <c r="I57" i="13"/>
  <c r="H57" i="13"/>
  <c r="G57" i="13"/>
  <c r="F57" i="13"/>
  <c r="E57" i="13"/>
  <c r="C57" i="13"/>
  <c r="J52" i="13"/>
  <c r="I52" i="13"/>
  <c r="H52" i="13"/>
  <c r="F52" i="13"/>
  <c r="E52" i="13"/>
  <c r="C52" i="13"/>
  <c r="M50" i="13"/>
  <c r="M46" i="13"/>
  <c r="J44" i="13"/>
  <c r="I44" i="13"/>
  <c r="H44" i="13"/>
  <c r="F44" i="13"/>
  <c r="E44" i="13"/>
  <c r="C44" i="13"/>
  <c r="M42" i="13"/>
  <c r="J38" i="13"/>
  <c r="I38" i="13"/>
  <c r="H38" i="13"/>
  <c r="F38" i="13"/>
  <c r="F58" i="13" s="1"/>
  <c r="E38" i="13"/>
  <c r="C38" i="13"/>
  <c r="M37" i="13"/>
  <c r="J35" i="13"/>
  <c r="I35" i="13"/>
  <c r="H35" i="13"/>
  <c r="F35" i="13"/>
  <c r="E35" i="13"/>
  <c r="C35" i="13"/>
  <c r="M31" i="13"/>
  <c r="J29" i="13"/>
  <c r="I29" i="13"/>
  <c r="H29" i="13"/>
  <c r="F29" i="13"/>
  <c r="E29" i="13"/>
  <c r="C29" i="13"/>
  <c r="I21" i="13"/>
  <c r="H21" i="13"/>
  <c r="G21" i="13"/>
  <c r="F21" i="13"/>
  <c r="E21" i="13"/>
  <c r="J18" i="13"/>
  <c r="J58" i="13" s="1"/>
  <c r="I18" i="13"/>
  <c r="I58" i="13" s="1"/>
  <c r="H18" i="13"/>
  <c r="H58" i="13" s="1"/>
  <c r="F18" i="13"/>
  <c r="E18" i="13"/>
  <c r="E58" i="13" s="1"/>
  <c r="C18" i="13"/>
  <c r="C58" i="13" s="1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  <c r="J18" i="1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<sst xmlns="http://schemas.openxmlformats.org/spreadsheetml/2006/main" count="586" uniqueCount="109">
  <si>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</si>
  <si>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</si>
  <si>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</si>
  <si>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</si>
  <si>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</si>
  <si>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</si>
  <si>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</si>
  <si>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</si>
  <si>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</si>
  <si>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</si>
  <si>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</si>
  <si>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</si>
  <si>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</si>
  <si>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</si>
  <si>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</si>
  <si>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</si>
  <si>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</si>
  <si>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</si>
  <si>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</si>
  <si>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</si>
  <si>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</si>
  <si>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</si>
  <si>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</si>
  <si>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</si>
  <si>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</si>
  <si>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</si>
  <si>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</si>
  <si>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</si>
  <si>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</si>
  <si>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</si>
  <si>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</si>
  <si>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</si>
  <si>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</si>
  <si>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</si>
  <si>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</si>
  <si>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</si>
  <si>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</si>
  <si>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</si>
  <si>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</si>
  <si>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</si>
  <si>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</si>
  <si>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</si>
  <si>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</si>
  <si>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</si>
  <si>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</si>
  <si>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</si>
  <si>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</si>
  <si>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</si>
  <si>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</si>
  <si>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</si>
  <si>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</si>
  <si>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</si>
  <si>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</si>
  <si>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</si>
  <si>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</si>
  <si>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</si>
  <si>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</si>
  <si>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</si>
  <si>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</si>
  <si>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</si>
  <si>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</si>
  <si>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</si>
  <si>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</si>
  <si>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</si>
  <si>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</si>
  <si>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</si>
  <si>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</si>
  <si>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</si>
  <si>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</si>
  <si>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</si>
  <si>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</si>
  <si>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</si>
  <si>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</si>
  <si>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</si>
  <si>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57 --&gt; 58 SV/lớp</t>
  </si>
  <si>
    <t>58--&gt; 59 SV/lớp</t>
  </si>
  <si>
    <t>54 SV/lớp</t>
  </si>
  <si>
    <t>Thành phố Hồ Chí Minh, ngày  04  tháng 9 năm 2018</t>
  </si>
  <si>
    <t xml:space="preserve">SỐ LỚP
 KHAI BÁO TRÊN PM (tính đến 04/9/2018) </t>
  </si>
  <si>
    <t xml:space="preserve">SỐ HS
  TRÊN PM (tính đến 04/9/2018) </t>
  </si>
  <si>
    <t>58 --&gt; 59 SV/lớp</t>
  </si>
  <si>
    <t>VSL1,2: 58 sv/lớp
VSL3: 49 sv/lớp</t>
  </si>
  <si>
    <t>ĐĐT1,2: 58 sv/lớp
ĐĐT3: 55 sv</t>
  </si>
  <si>
    <t>chuyển ngành Thiết kế đồ họa ( (lớp 18C1-TKĐ1)</t>
  </si>
  <si>
    <t>chuyển ngành Lập trình máy tính (18C1-LTM2) hoặc Quản trị mạng máy tính ( (lớp 18C1-QTM1)</t>
  </si>
  <si>
    <t xml:space="preserve"> Chuyển ngành Thương mại điện tử (18C1-TMĐ1)</t>
  </si>
  <si>
    <t>chuyển ngành Kỹ thuật máy lạnh và điều hòa không khí</t>
  </si>
  <si>
    <t>Chuyển ngành Cơ điện tử
 ( lớp 18C1-CĐT2)</t>
  </si>
  <si>
    <t>Thành phố Hồ Chí Minh, ngày  07  tháng 9 năm 2018</t>
  </si>
  <si>
    <t xml:space="preserve">SỐ LỚP
 KHAI BÁO TRÊN PM (tính đến 07/9/2018) </t>
  </si>
  <si>
    <t xml:space="preserve">SỐ HS
  TRÊN PM (tính đến 07/9/2018) </t>
  </si>
  <si>
    <t>1 lớp: 58 SV
1 lớp: 38 SV</t>
  </si>
  <si>
    <t>1 lớp: 58 SV
1 lớp: 29 SV</t>
  </si>
  <si>
    <t xml:space="preserve"> 61 sv/lớp</t>
  </si>
  <si>
    <t>1 lớp: 59 SV
1 lớp: 37 SV</t>
  </si>
  <si>
    <t>60 --&gt; 61 SV/lớp</t>
  </si>
  <si>
    <t>1 lớp: 58 SV
1 lớp: 47 SV</t>
  </si>
  <si>
    <t>????</t>
  </si>
  <si>
    <t>59 --&gt; 60 SV/lớp</t>
  </si>
  <si>
    <t>Thành phố Hồ Chí Minh, ngày  18 tháng 9 năm 2018</t>
  </si>
  <si>
    <t xml:space="preserve">SỐ LỚP
 KHAI BÁO TRÊN PM (tính đến 18/9/2018) </t>
  </si>
  <si>
    <t xml:space="preserve">SỐ HS
  TRÊN PM (tính đến 18/9/2018) </t>
  </si>
  <si>
    <t>1 lớp: 58 SV
1 lớp: 43 SV</t>
  </si>
  <si>
    <t>1 lớp: 58 SV
1 lớp: 22 SV</t>
  </si>
  <si>
    <t>58--&gt; 60 SV/lớp</t>
  </si>
  <si>
    <t>1 lớp: 58 SV
1 lớp: 32 SV</t>
  </si>
  <si>
    <t>61 --&gt; 62 SV/lớp</t>
  </si>
  <si>
    <t xml:space="preserve"> 64 SV/lớp</t>
  </si>
  <si>
    <t>1 lớp: 58 SV
1 lớp: 49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</si>
</sst>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11" xfId="0" applyNumberFormat="1" applyFont="1" applyBorder="1" applyAlignment="1">
      <alignment horizontal="left" vertical="center" wrapText="1"/>
    </xf>
    <xf numFmtId="0" fontId="15" fillId="2" borderId="11" xfId="0" applyNumberFormat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2" xfId="0" quotePrefix="1" applyNumberFormat="1" applyFont="1" applyBorder="1" applyAlignment="1">
      <alignment horizontal="center" vertical="center" wrapText="1"/>
    </xf>
    <xf numFmtId="0" fontId="17" fillId="0" borderId="13" xfId="0" quotePrefix="1" applyNumberFormat="1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084067C-8FED-4FF4-8881-346ADD9C666E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2FA6C3E-49BD-42CD-9C0D-70E460A0DA10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C4CD2C-C176-469B-88BA-F3267223C3D9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337D179-E345-4768-BC3E-B486D3B92F7E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DFDA65-AEE2-4A86-BB09-E8E3AFD5F33D}"/>
            </a:ext>
          </a:extLst>
        </xdr:cNvPr>
        <xdr:cNvCxnSpPr/>
      </xdr:nvCxnSpPr>
      <xdr:spPr>
        <a:xfrm flipV="1">
          <a:off x="3860530" y="470647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D57925-4A3E-4C11-B3F7-4F27E53CEC1F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5EB8065-71FD-48A5-B99F-92668E56315E}"/>
            </a:ext>
          </a:extLst>
        </xdr:cNvPr>
        <xdr:cNvCxnSpPr/>
      </xdr:nvCxnSpPr>
      <xdr:spPr>
        <a:xfrm flipV="1">
          <a:off x="3983233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150422-9729-45CA-978D-CC0963B928FC}"/>
            </a:ext>
          </a:extLst>
        </xdr:cNvPr>
        <xdr:cNvCxnSpPr/>
      </xdr:nvCxnSpPr>
      <xdr:spPr>
        <a:xfrm flipV="1">
          <a:off x="982857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A042281-38B9-4AB0-A051-854A7A028004}"/>
            </a:ext>
          </a:extLst>
        </xdr:cNvPr>
        <xdr:cNvCxnSpPr/>
      </xdr:nvCxnSpPr>
      <xdr:spPr>
        <a:xfrm flipV="1">
          <a:off x="3935608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5B7DE4-98FE-4D34-B3F4-306511674512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BDA7-CDF8-40D7-A1FF-21031A293993}">
  <dimension ref="A1:CG58"/>
  <sheetViews>
    <sheetView tabSelected="1" topLeftCell="A40" zoomScale="85" zoomScaleNormal="85" workbookViewId="0">
      <selection activeCell="J17" sqref="J17"/>
    </sheetView>
  </sheetViews>
  <sheetFormatPr defaultRowHeight="15.75" x14ac:dyDescent="0.25"/>
  <cols>
    <col min="1" max="1" width="3.875" style="77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99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100</v>
      </c>
      <c r="I8" s="23" t="s">
        <v>101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31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78</v>
      </c>
      <c r="J12" s="59">
        <v>1</v>
      </c>
      <c r="K12" s="59" t="s">
        <v>97</v>
      </c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101</v>
      </c>
      <c r="J13" s="68">
        <v>2</v>
      </c>
      <c r="K13" s="74" t="s">
        <v>102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62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60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18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363</v>
      </c>
      <c r="J18" s="20">
        <f t="shared" si="1"/>
        <v>7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83</v>
      </c>
      <c r="J20" s="60">
        <v>1</v>
      </c>
      <c r="K20" s="59" t="s">
        <v>97</v>
      </c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83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64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2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91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81</v>
      </c>
      <c r="J27" s="60">
        <v>1</v>
      </c>
      <c r="K27" s="59" t="s">
        <v>97</v>
      </c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1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175</v>
      </c>
      <c r="J29" s="20">
        <f t="shared" si="4"/>
        <v>3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534</v>
      </c>
      <c r="J31" s="53">
        <v>9</v>
      </c>
      <c r="K31" s="51" t="s">
        <v>98</v>
      </c>
      <c r="M31" s="6">
        <f>I31/9</f>
        <v>59.333333333333336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80</v>
      </c>
      <c r="J32" s="21">
        <v>2</v>
      </c>
      <c r="K32" s="74" t="s">
        <v>103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40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692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1121</v>
      </c>
      <c r="J37" s="51">
        <v>19</v>
      </c>
      <c r="K37" s="51" t="s">
        <v>104</v>
      </c>
      <c r="M37" s="6">
        <f>I37/19</f>
        <v>59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1121</v>
      </c>
      <c r="J38" s="20">
        <f t="shared" si="5"/>
        <v>19</v>
      </c>
      <c r="K38" s="20"/>
    </row>
    <row r="39" spans="1:85" s="5" customFormat="1" ht="24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66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90</v>
      </c>
      <c r="J41" s="44">
        <v>2</v>
      </c>
      <c r="K41" s="75" t="s">
        <v>105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170</v>
      </c>
      <c r="J42" s="44">
        <v>3</v>
      </c>
      <c r="K42" s="65" t="s">
        <v>81</v>
      </c>
      <c r="M42" s="6">
        <f>I42/3</f>
        <v>56.666666666666664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17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343</v>
      </c>
      <c r="J44" s="20">
        <f>SUM(J40:J43)</f>
        <v>6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192</v>
      </c>
      <c r="J46" s="55">
        <v>3</v>
      </c>
      <c r="K46" s="51" t="s">
        <v>107</v>
      </c>
      <c r="M46" s="6">
        <f>I46/3</f>
        <v>64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98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0</v>
      </c>
      <c r="J48" s="44"/>
      <c r="K48" s="91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8</v>
      </c>
      <c r="J49" s="61"/>
      <c r="K49" s="92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245</v>
      </c>
      <c r="J50" s="55">
        <v>4</v>
      </c>
      <c r="K50" s="56" t="s">
        <v>106</v>
      </c>
      <c r="M50" s="6">
        <f>I50/4</f>
        <v>61.25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107</v>
      </c>
      <c r="J51" s="55">
        <v>2</v>
      </c>
      <c r="K51" s="78" t="s">
        <v>108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650</v>
      </c>
      <c r="J52" s="20">
        <f>SUM(J46:J51)</f>
        <v>11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60" t="s">
        <v>97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3561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8A23-DA67-49E1-B1FD-F3D448E26953}">
  <dimension ref="A1:CG58"/>
  <sheetViews>
    <sheetView topLeftCell="A43" zoomScale="85" zoomScaleNormal="85" workbookViewId="0">
      <selection activeCell="K28" sqref="K28"/>
    </sheetView>
  </sheetViews>
  <sheetFormatPr defaultRowHeight="15.75" x14ac:dyDescent="0.25"/>
  <cols>
    <col min="1" max="1" width="3.875" style="7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88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89</v>
      </c>
      <c r="I8" s="23" t="s">
        <v>90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30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72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96</v>
      </c>
      <c r="J13" s="68">
        <v>2</v>
      </c>
      <c r="K13" s="74" t="s">
        <v>91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53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51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349</v>
      </c>
      <c r="J18" s="20">
        <f t="shared" si="1"/>
        <v>7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75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75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63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87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70</v>
      </c>
      <c r="J27" s="60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168</v>
      </c>
      <c r="J29" s="20">
        <f t="shared" si="4"/>
        <v>3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529</v>
      </c>
      <c r="J31" s="53">
        <v>9</v>
      </c>
      <c r="K31" s="51" t="s">
        <v>80</v>
      </c>
      <c r="M31" s="6">
        <f>I31/9</f>
        <v>58.777777777777779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39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683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1114</v>
      </c>
      <c r="J37" s="51">
        <v>19</v>
      </c>
      <c r="K37" s="51" t="s">
        <v>75</v>
      </c>
      <c r="M37" s="6">
        <f>I37/19</f>
        <v>58.631578947368418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1114</v>
      </c>
      <c r="J38" s="20">
        <f t="shared" si="5"/>
        <v>19</v>
      </c>
      <c r="K38" s="20"/>
    </row>
    <row r="39" spans="1:85" s="5" customFormat="1" ht="24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75" t="s">
        <v>92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167</v>
      </c>
      <c r="J42" s="44">
        <v>3</v>
      </c>
      <c r="K42" s="65" t="s">
        <v>81</v>
      </c>
      <c r="M42" s="6">
        <f>I42/3</f>
        <v>55.666666666666664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335</v>
      </c>
      <c r="J44" s="20">
        <f>SUM(J40:J43)</f>
        <v>6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183</v>
      </c>
      <c r="J46" s="55">
        <v>3</v>
      </c>
      <c r="K46" s="66" t="s">
        <v>93</v>
      </c>
      <c r="M46" s="6">
        <f>I46/3</f>
        <v>61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96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3</v>
      </c>
      <c r="J48" s="44"/>
      <c r="K48" s="91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10</v>
      </c>
      <c r="J49" s="61"/>
      <c r="K49" s="92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241</v>
      </c>
      <c r="J50" s="55">
        <v>4</v>
      </c>
      <c r="K50" s="56" t="s">
        <v>95</v>
      </c>
      <c r="M50" s="6">
        <f>230/4</f>
        <v>57.5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105</v>
      </c>
      <c r="J51" s="55">
        <v>2</v>
      </c>
      <c r="K51" s="76" t="s">
        <v>96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638</v>
      </c>
      <c r="J52" s="20">
        <f>SUM(J46:J51)</f>
        <v>11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3495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E24-9F1B-466C-927D-116F3A3DE463}">
  <dimension ref="A1:CG58"/>
  <sheetViews>
    <sheetView zoomScale="85" zoomScaleNormal="85" workbookViewId="0">
      <selection activeCell="F4" sqref="F4:K4"/>
    </sheetView>
  </sheetViews>
  <sheetFormatPr defaultRowHeight="15.75" x14ac:dyDescent="0.25"/>
  <cols>
    <col min="1" max="1" width="3.875" style="6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77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78</v>
      </c>
      <c r="I8" s="23" t="s">
        <v>79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28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70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92</v>
      </c>
      <c r="J13" s="68">
        <v>2</v>
      </c>
      <c r="K13" s="18"/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339</v>
      </c>
      <c r="J18" s="20">
        <f t="shared" si="1"/>
        <v>7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71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71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61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85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67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163</v>
      </c>
      <c r="J29" s="20">
        <f t="shared" si="4"/>
        <v>3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527</v>
      </c>
      <c r="J31" s="53">
        <v>9</v>
      </c>
      <c r="K31" s="51" t="s">
        <v>80</v>
      </c>
      <c r="M31" s="6">
        <f>I31/9</f>
        <v>58.555555555555557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77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1111</v>
      </c>
      <c r="J37" s="51">
        <v>19</v>
      </c>
      <c r="K37" s="51" t="s">
        <v>75</v>
      </c>
      <c r="M37" s="6">
        <f>I37/19</f>
        <v>58.473684210526315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1111</v>
      </c>
      <c r="J38" s="20">
        <f t="shared" si="5"/>
        <v>19</v>
      </c>
      <c r="K38" s="20"/>
    </row>
    <row r="39" spans="1:85" s="5" customFormat="1" ht="24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165</v>
      </c>
      <c r="J42" s="44">
        <v>3</v>
      </c>
      <c r="K42" s="65" t="s">
        <v>81</v>
      </c>
      <c r="M42" s="6">
        <f>I42/3</f>
        <v>55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333</v>
      </c>
      <c r="J44" s="20">
        <f>SUM(J40:J43)</f>
        <v>6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171</v>
      </c>
      <c r="J46" s="55">
        <v>3</v>
      </c>
      <c r="K46" s="66" t="s">
        <v>82</v>
      </c>
      <c r="M46" s="6">
        <f>I46/3</f>
        <v>57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93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91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/>
      <c r="K49" s="92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235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101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629</v>
      </c>
      <c r="J52" s="20">
        <f>SUM(J46:J51)</f>
        <v>11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67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3453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A53:K53"/>
    <mergeCell ref="K48:K49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962A-430F-4279-A016-9B036C0A5F1E}">
  <dimension ref="A1:CG58"/>
  <sheetViews>
    <sheetView topLeftCell="A52" zoomScale="85" zoomScaleNormal="85" workbookViewId="0">
      <selection activeCell="N8" sqref="N8"/>
    </sheetView>
  </sheetViews>
  <sheetFormatPr defaultRowHeight="15.75" x14ac:dyDescent="0.25"/>
  <cols>
    <col min="1" max="1" width="3.875" style="6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71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72</v>
      </c>
      <c r="I8" s="23" t="s">
        <v>73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15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51">
        <v>49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81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521</v>
      </c>
      <c r="J31" s="53">
        <v>9</v>
      </c>
      <c r="K31" s="51" t="s">
        <v>74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1107</v>
      </c>
      <c r="J37" s="51">
        <v>19</v>
      </c>
      <c r="K37" s="51" t="s">
        <v>75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4">
        <v>3</v>
      </c>
      <c r="K42" s="46" t="s">
        <v>76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169</v>
      </c>
      <c r="J46" s="55">
        <v>3</v>
      </c>
      <c r="K46" s="56" t="s">
        <v>63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230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opLeftCell="A52" zoomScale="85" zoomScaleNormal="85" workbookViewId="0">
      <selection activeCell="M58" sqref="M58"/>
    </sheetView>
  </sheetViews>
  <sheetFormatPr defaultRowHeight="15.75" x14ac:dyDescent="0.25"/>
  <cols>
    <col min="1" max="1" width="4.5" style="58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60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61</v>
      </c>
      <c r="I8" s="23" t="s">
        <v>62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16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47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76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505</v>
      </c>
      <c r="J31" s="53">
        <v>9</v>
      </c>
      <c r="K31" s="51" t="s">
        <v>63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1102</v>
      </c>
      <c r="J37" s="51">
        <v>19</v>
      </c>
      <c r="K37" s="51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4">
        <v>3</v>
      </c>
      <c r="K42" s="46" t="s">
        <v>65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163</v>
      </c>
      <c r="J46" s="55">
        <v>3</v>
      </c>
      <c r="K46" s="56" t="s">
        <v>66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225</v>
      </c>
      <c r="J50" s="55">
        <v>4</v>
      </c>
      <c r="K50" s="56" t="s">
        <v>63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96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zoomScale="85" zoomScaleNormal="85" workbookViewId="0">
      <selection activeCell="N6" sqref="N6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80" t="s">
        <v>24</v>
      </c>
      <c r="B1" s="80"/>
      <c r="C1" s="80"/>
      <c r="D1" s="80"/>
      <c r="E1" s="80"/>
      <c r="F1" s="81" t="s">
        <v>0</v>
      </c>
      <c r="G1" s="81"/>
      <c r="H1" s="81"/>
      <c r="I1" s="81"/>
      <c r="J1" s="81"/>
      <c r="K1" s="81"/>
    </row>
    <row r="2" spans="1:21" ht="16.5" customHeight="1" x14ac:dyDescent="0.25">
      <c r="A2" s="82" t="s">
        <v>43</v>
      </c>
      <c r="B2" s="82"/>
      <c r="C2" s="82"/>
      <c r="D2" s="82"/>
      <c r="E2" s="82"/>
      <c r="F2" s="83" t="s">
        <v>59</v>
      </c>
      <c r="G2" s="83"/>
      <c r="H2" s="83"/>
      <c r="I2" s="83"/>
      <c r="J2" s="83"/>
      <c r="K2" s="83"/>
    </row>
    <row r="3" spans="1:21" ht="16.5" customHeight="1" x14ac:dyDescent="0.25">
      <c r="A3" s="84" t="s">
        <v>53</v>
      </c>
      <c r="B3" s="84"/>
      <c r="C3" s="84"/>
      <c r="D3" s="84"/>
      <c r="E3" s="84"/>
    </row>
    <row r="4" spans="1:21" ht="22.5" customHeight="1" x14ac:dyDescent="0.25">
      <c r="E4" s="11"/>
      <c r="F4" s="79" t="s">
        <v>54</v>
      </c>
      <c r="G4" s="79"/>
      <c r="H4" s="79"/>
      <c r="I4" s="79"/>
      <c r="J4" s="79"/>
      <c r="K4" s="79"/>
    </row>
    <row r="5" spans="1:21" ht="12.75" customHeight="1" x14ac:dyDescent="0.25"/>
    <row r="6" spans="1:21" ht="30" customHeight="1" x14ac:dyDescent="0.25">
      <c r="A6" s="96" t="s">
        <v>57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7" t="s">
        <v>27</v>
      </c>
      <c r="B9" s="98"/>
      <c r="C9" s="98"/>
      <c r="D9" s="98"/>
      <c r="E9" s="98"/>
      <c r="F9" s="98"/>
      <c r="G9" s="98"/>
      <c r="H9" s="98"/>
      <c r="I9" s="98"/>
      <c r="J9" s="98"/>
      <c r="K9" s="99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93" t="s">
        <v>28</v>
      </c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93" t="s">
        <v>29</v>
      </c>
      <c r="B24" s="94"/>
      <c r="C24" s="94"/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100" t="s">
        <v>30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3" t="s">
        <v>31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85" t="s">
        <v>32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88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9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93" t="s">
        <v>34</v>
      </c>
      <c r="B53" s="94"/>
      <c r="C53" s="94"/>
      <c r="D53" s="94"/>
      <c r="E53" s="94"/>
      <c r="F53" s="94"/>
      <c r="G53" s="94"/>
      <c r="H53" s="94"/>
      <c r="I53" s="94"/>
      <c r="J53" s="94"/>
      <c r="K53" s="9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1:E1"/>
    <mergeCell ref="A2:E2"/>
    <mergeCell ref="A3:E3"/>
    <mergeCell ref="F1:K1"/>
    <mergeCell ref="F2:K2"/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Solop 18C1 14.9.2018 (5)</vt:lpstr>
      <vt:lpstr>Solop 18C1 07.9.2018 (4)</vt:lpstr>
      <vt:lpstr>Solop 18C1 04.9.2018 (3)</vt:lpstr>
      <vt:lpstr>Solop 18C1 23.8.2018 (2)</vt:lpstr>
      <vt:lpstr>Solop 18C1 20.8.2018</vt:lpstr>
      <vt:lpstr>Solop 18C1 (2)</vt:lpstr>
      <vt:lpstr>'Solop 18C1 (2)'!Print_Titles</vt:lpstr>
      <vt:lpstr>'Solop 18C1 04.9.2018 (3)'!Print_Titles</vt:lpstr>
      <vt:lpstr>'Solop 18C1 07.9.2018 (4)'!Print_Titles</vt:lpstr>
      <vt:lpstr>'Solop 18C1 14.9.2018 (5)'!Print_Titles</vt:lpstr>
      <vt:lpstr>'Solop 18C1 20.8.2018'!Print_Titles</vt:lpstr>
      <vt:lpstr>'Solop 18C1 23.8.2018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2018-09-18T09:11:09Z</cp:lastPrinted>
  <dcterms:created xsi:type="dcterms:W3CDTF">2017-03-23T07:53:44Z</dcterms:created>
  <dcterms:modified xsi:type="dcterms:W3CDTF">2018-10-03T00:14:10Z</dcterms:modified>
</cp:coreProperties>
</file>